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기획체크시트" sheetId="1" state="visible" r:id="rId1"/>
    <sheet xmlns:r="http://schemas.openxmlformats.org/officeDocument/2006/relationships" name="2_시장탐색기록" sheetId="2" state="visible" r:id="rId2"/>
    <sheet xmlns:r="http://schemas.openxmlformats.org/officeDocument/2006/relationships" name="3_정책모니터링" sheetId="3" state="visible" r:id="rId3"/>
    <sheet xmlns:r="http://schemas.openxmlformats.org/officeDocument/2006/relationships" name="4_S0예산계산" sheetId="4" state="visible" r:id="rId4"/>
    <sheet xmlns:r="http://schemas.openxmlformats.org/officeDocument/2006/relationships" name="5_스케일_보조금" sheetId="5" state="visible" r:id="rId5"/>
    <sheet xmlns:r="http://schemas.openxmlformats.org/officeDocument/2006/relationships" name="6_유틸리티" sheetId="6" state="visible" r:id="rId6"/>
    <sheet xmlns:r="http://schemas.openxmlformats.org/officeDocument/2006/relationships" name="7_확인필요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00"/>
    <numFmt numFmtId="166" formatCode="0.0"/>
    <numFmt numFmtId="167" formatCode="#,##0.0"/>
  </numFmts>
  <fonts count="6">
    <font>
      <name val="Calibri"/>
      <family val="2"/>
      <color theme="1"/>
      <sz val="11"/>
      <scheme val="minor"/>
    </font>
    <font>
      <name val="KoPubWorld돋움체 Pro Light"/>
      <b val="1"/>
      <color rgb="00B45F04"/>
      <sz val="14"/>
    </font>
    <font>
      <name val="KoPubWorld돋움체 Pro Light"/>
      <color rgb="006B6B6B"/>
      <sz val="9"/>
    </font>
    <font>
      <name val="KoPubWorld돋움체 Pro Light"/>
      <b val="1"/>
      <color rgb="00FFFFFF"/>
      <sz val="10"/>
    </font>
    <font>
      <name val="KoPubWorld돋움체 Pro Light"/>
      <sz val="10"/>
    </font>
    <font>
      <name val="KoPubWorld돋움체 Pro Light"/>
      <b val="1"/>
      <sz val="10"/>
    </font>
  </fonts>
  <fills count="5">
    <fill>
      <patternFill/>
    </fill>
    <fill>
      <patternFill patternType="gray125"/>
    </fill>
    <fill>
      <patternFill patternType="solid">
        <fgColor rgb="00B45F04"/>
      </patternFill>
    </fill>
    <fill>
      <patternFill patternType="solid">
        <fgColor rgb="00FFF4C2"/>
      </patternFill>
    </fill>
    <fill>
      <patternFill patternType="solid">
        <fgColor rgb="00F2EFE8"/>
      </patternFill>
    </fill>
  </fills>
  <borders count="2">
    <border>
      <left/>
      <right/>
      <top/>
      <bottom/>
      <diagonal/>
    </border>
    <border>
      <left style="thin">
        <color rgb="00C9C2B2"/>
      </left>
      <right style="thin">
        <color rgb="00C9C2B2"/>
      </right>
      <top style="thin">
        <color rgb="00C9C2B2"/>
      </top>
      <bottom style="thin">
        <color rgb="00C9C2B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5" fillId="3" borderId="0" pivotButton="0" quotePrefix="0" xfId="0"/>
    <xf numFmtId="3" fontId="4" fillId="3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4" fillId="3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0" fillId="3" borderId="0" pivotButton="0" quotePrefix="0" xfId="0"/>
    <xf numFmtId="166" fontId="0" fillId="0" borderId="0" pivotButton="0" quotePrefix="0" xfId="0"/>
    <xf numFmtId="3" fontId="0" fillId="0" borderId="0" pivotButton="0" quotePrefix="0" xfId="0"/>
    <xf numFmtId="167" fontId="4" fillId="0" borderId="1" applyAlignment="1" pivotButton="0" quotePrefix="0" xfId="0">
      <alignment vertical="top" wrapText="1"/>
    </xf>
    <xf numFmtId="0" fontId="3" fillId="2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DDEBD3"/>
        </patternFill>
      </fill>
    </dxf>
    <dxf>
      <fill>
        <patternFill patternType="solid">
          <fgColor rgb="00FBE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6" customWidth="1" min="3" max="3"/>
    <col width="11" customWidth="1" min="4" max="4"/>
    <col width="40" customWidth="1" min="5" max="5"/>
    <col width="16" customWidth="1" min="6" max="6"/>
  </cols>
  <sheetData>
    <row r="1">
      <c r="A1" s="1" t="inlineStr">
        <is>
          <t>1_기획체크시트</t>
        </is>
      </c>
    </row>
    <row r="2">
      <c r="A2" s="2" t="inlineStr">
        <is>
          <t>상태는 드롭다운(완료/진행/미착수/확인 필요). '확인 필요'=정보 부족으로 멈춤, '미착수'=할 일은 정해졌으나 시작 전.</t>
        </is>
      </c>
    </row>
    <row r="4">
      <c r="A4" s="3" t="inlineStr">
        <is>
          <t>No</t>
        </is>
      </c>
      <c r="B4" s="3" t="inlineStr">
        <is>
          <t>영역</t>
        </is>
      </c>
      <c r="C4" s="3" t="inlineStr">
        <is>
          <t>항목</t>
        </is>
      </c>
      <c r="D4" s="3" t="inlineStr">
        <is>
          <t>상태</t>
        </is>
      </c>
      <c r="E4" s="3" t="inlineStr">
        <is>
          <t>근거·메모</t>
        </is>
      </c>
      <c r="F4" s="3" t="inlineStr">
        <is>
          <t>담당/기한</t>
        </is>
      </c>
    </row>
    <row r="5">
      <c r="A5" s="4" t="n">
        <v>1</v>
      </c>
      <c r="B5" s="4" t="inlineStr">
        <is>
          <t>A. 아이템</t>
        </is>
      </c>
      <c r="C5" s="4" t="inlineStr">
        <is>
          <t>해결할 문제를 한 문장으로 정의</t>
        </is>
      </c>
      <c r="D5" s="5" t="inlineStr">
        <is>
          <t>완료</t>
        </is>
      </c>
      <c r="E5" s="4" t="inlineStr">
        <is>
          <t>청년농·소농의 원격 모니터링·이상감지 부재</t>
        </is>
      </c>
      <c r="F5" s="5" t="inlineStr"/>
    </row>
    <row r="6">
      <c r="A6" s="4" t="n">
        <v>2</v>
      </c>
      <c r="B6" s="4" t="inlineStr">
        <is>
          <t>A. 아이템</t>
        </is>
      </c>
      <c r="C6" s="4" t="inlineStr">
        <is>
          <t>1차 고객군 정의</t>
        </is>
      </c>
      <c r="D6" s="5" t="inlineStr">
        <is>
          <t>완료</t>
        </is>
      </c>
      <c r="E6" s="4" t="inlineStr">
        <is>
          <t>청년농·소농(보조금 활용)</t>
        </is>
      </c>
      <c r="F6" s="5" t="inlineStr"/>
    </row>
    <row r="7">
      <c r="A7" s="4" t="n">
        <v>3</v>
      </c>
      <c r="B7" s="4" t="inlineStr">
        <is>
          <t>A. 아이템</t>
        </is>
      </c>
      <c r="C7" s="4" t="inlineStr">
        <is>
          <t>미션 선언문 작성</t>
        </is>
      </c>
      <c r="D7" s="5" t="inlineStr">
        <is>
          <t>완료</t>
        </is>
      </c>
      <c r="E7" s="4" t="inlineStr">
        <is>
          <t>산업설비 수준 신뢰성 + 로컬 엣지 AI</t>
        </is>
      </c>
      <c r="F7" s="5" t="inlineStr"/>
    </row>
    <row r="8">
      <c r="A8" s="4" t="n">
        <v>4</v>
      </c>
      <c r="B8" s="4" t="inlineStr">
        <is>
          <t>A. 아이템</t>
        </is>
      </c>
      <c r="C8" s="4" t="inlineStr">
        <is>
          <t>창업자 역량-문제 매칭표</t>
        </is>
      </c>
      <c r="D8" s="5" t="inlineStr">
        <is>
          <t>완료</t>
        </is>
      </c>
      <c r="E8" s="4" t="inlineStr">
        <is>
          <t>제어로직·SBC·PySide6</t>
        </is>
      </c>
      <c r="F8" s="5" t="inlineStr"/>
    </row>
    <row r="9">
      <c r="A9" s="4" t="n">
        <v>5</v>
      </c>
      <c r="B9" s="4" t="inlineStr">
        <is>
          <t>A. 아이템</t>
        </is>
      </c>
      <c r="C9" s="4" t="inlineStr">
        <is>
          <t>고객 인터뷰 3건 이상</t>
        </is>
      </c>
      <c r="D9" s="5" t="inlineStr">
        <is>
          <t>미착수</t>
        </is>
      </c>
      <c r="E9" s="4" t="inlineStr">
        <is>
          <t>①편 실행 항목</t>
        </is>
      </c>
      <c r="F9" s="5" t="inlineStr"/>
    </row>
    <row r="10">
      <c r="A10" s="4" t="n">
        <v>6</v>
      </c>
      <c r="B10" s="4" t="inlineStr">
        <is>
          <t>B. 시장</t>
        </is>
      </c>
      <c r="C10" s="4" t="inlineStr">
        <is>
          <t>채널 매트릭스 판정</t>
        </is>
      </c>
      <c r="D10" s="5" t="inlineStr">
        <is>
          <t>완료</t>
        </is>
      </c>
      <c r="E10" s="4" t="inlineStr">
        <is>
          <t>b1 핵심, c1 제외</t>
        </is>
      </c>
      <c r="F10" s="5" t="inlineStr"/>
    </row>
    <row r="11">
      <c r="A11" s="4" t="n">
        <v>7</v>
      </c>
      <c r="B11" s="4" t="inlineStr">
        <is>
          <t>B. 시장</t>
        </is>
      </c>
      <c r="C11" s="4" t="inlineStr">
        <is>
          <t>경쟁사 사양 비교표(4항목)</t>
        </is>
      </c>
      <c r="D11" s="5" t="inlineStr">
        <is>
          <t>완료</t>
        </is>
      </c>
      <c r="E11" s="4" t="inlineStr">
        <is>
          <t>엣지 AI 전부 확인 안 됨</t>
        </is>
      </c>
      <c r="F11" s="5" t="inlineStr"/>
    </row>
    <row r="12">
      <c r="A12" s="4" t="n">
        <v>8</v>
      </c>
      <c r="B12" s="4" t="inlineStr">
        <is>
          <t>B. 시장</t>
        </is>
      </c>
      <c r="C12" s="4" t="inlineStr">
        <is>
          <t>공개 가격 단서 수집</t>
        </is>
      </c>
      <c r="D12" s="5" t="inlineStr">
        <is>
          <t>완료</t>
        </is>
      </c>
      <c r="E12" s="4" t="inlineStr">
        <is>
          <t>통신비 월 4,500원 등</t>
        </is>
      </c>
      <c r="F12" s="5" t="inlineStr"/>
    </row>
    <row r="13">
      <c r="A13" s="4" t="n">
        <v>9</v>
      </c>
      <c r="B13" s="4" t="inlineStr">
        <is>
          <t>B. 시장</t>
        </is>
      </c>
      <c r="C13" s="4" t="inlineStr">
        <is>
          <t>수요 통계(도입 목적·부담) 확인</t>
        </is>
      </c>
      <c r="D13" s="5" t="inlineStr">
        <is>
          <t>완료</t>
        </is>
      </c>
      <c r="E13" s="4" t="inlineStr">
        <is>
          <t>농정원 2024 실태조사</t>
        </is>
      </c>
      <c r="F13" s="5" t="inlineStr"/>
    </row>
    <row r="14">
      <c r="A14" s="4" t="n">
        <v>10</v>
      </c>
      <c r="B14" s="4" t="inlineStr">
        <is>
          <t>B. 시장</t>
        </is>
      </c>
      <c r="C14" s="4" t="inlineStr">
        <is>
          <t>특허 1차 스크리닝</t>
        </is>
      </c>
      <c r="D14" s="5" t="inlineStr">
        <is>
          <t>진행</t>
        </is>
      </c>
      <c r="E14" s="4" t="inlineStr">
        <is>
          <t>청구항 전문·FTO 미실시</t>
        </is>
      </c>
      <c r="F14" s="5" t="inlineStr"/>
    </row>
    <row r="15">
      <c r="A15" s="4" t="n">
        <v>11</v>
      </c>
      <c r="B15" s="4" t="inlineStr">
        <is>
          <t>B. 시장</t>
        </is>
      </c>
      <c r="C15" s="4" t="inlineStr">
        <is>
          <t>경쟁사 전수조사</t>
        </is>
      </c>
      <c r="D15" s="5" t="inlineStr">
        <is>
          <t>확인 필요</t>
        </is>
      </c>
      <c r="E15" s="4" t="inlineStr">
        <is>
          <t>현재 목록은 검색 기반</t>
        </is>
      </c>
      <c r="F15" s="5" t="inlineStr"/>
    </row>
    <row r="16">
      <c r="A16" s="4" t="n">
        <v>12</v>
      </c>
      <c r="B16" s="4" t="inlineStr">
        <is>
          <t>C. 정책</t>
        </is>
      </c>
      <c r="C16" s="4" t="inlineStr">
        <is>
          <t>지원 정책 5갈래 지도</t>
        </is>
      </c>
      <c r="D16" s="5" t="inlineStr">
        <is>
          <t>완료</t>
        </is>
      </c>
      <c r="E16" s="4" t="inlineStr">
        <is>
          <t>정착·시설·자금·교육·지자체</t>
        </is>
      </c>
      <c r="F16" s="5" t="inlineStr"/>
    </row>
    <row r="17">
      <c r="A17" s="4" t="n">
        <v>13</v>
      </c>
      <c r="B17" s="4" t="inlineStr">
        <is>
          <t>C. 정책</t>
        </is>
      </c>
      <c r="C17" s="4" t="inlineStr">
        <is>
          <t>경영체 등록 요건 확인</t>
        </is>
      </c>
      <c r="D17" s="5" t="inlineStr">
        <is>
          <t>완료</t>
        </is>
      </c>
      <c r="E17" s="4" t="inlineStr">
        <is>
          <t>PoC 텃밭은 대상 아님</t>
        </is>
      </c>
      <c r="F17" s="5" t="inlineStr"/>
    </row>
    <row r="18">
      <c r="A18" s="4" t="n">
        <v>14</v>
      </c>
      <c r="B18" s="4" t="inlineStr">
        <is>
          <t>C. 정책</t>
        </is>
      </c>
      <c r="C18" s="4" t="inlineStr">
        <is>
          <t>역산 일정표 작성</t>
        </is>
      </c>
      <c r="D18" s="5" t="inlineStr">
        <is>
          <t>완료</t>
        </is>
      </c>
      <c r="E18" s="4" t="inlineStr">
        <is>
          <t>집행 전년도 7~8월</t>
        </is>
      </c>
      <c r="F18" s="5" t="inlineStr"/>
    </row>
    <row r="19">
      <c r="A19" s="4" t="n">
        <v>15</v>
      </c>
      <c r="B19" s="4" t="inlineStr">
        <is>
          <t>C. 정책</t>
        </is>
      </c>
      <c r="C19" s="4" t="inlineStr">
        <is>
          <t>시행지침 원문(hwp/hwpx) 대조</t>
        </is>
      </c>
      <c r="D19" s="5" t="inlineStr">
        <is>
          <t>확인 필요</t>
        </is>
      </c>
      <c r="E19" s="4" t="inlineStr">
        <is>
          <t>금리·한도 편차</t>
        </is>
      </c>
      <c r="F19" s="5" t="inlineStr"/>
    </row>
    <row r="20">
      <c r="A20" s="4" t="n">
        <v>16</v>
      </c>
      <c r="B20" s="4" t="inlineStr">
        <is>
          <t>C. 정책</t>
        </is>
      </c>
      <c r="C20" s="4" t="inlineStr">
        <is>
          <t>관심 지자체 공고 모니터링 루틴</t>
        </is>
      </c>
      <c r="D20" s="5" t="inlineStr">
        <is>
          <t>진행</t>
        </is>
      </c>
      <c r="E20" s="4" t="inlineStr">
        <is>
          <t>주 1회 30분</t>
        </is>
      </c>
      <c r="F20" s="5" t="inlineStr"/>
    </row>
    <row r="21">
      <c r="A21" s="4" t="n">
        <v>17</v>
      </c>
      <c r="B21" s="4" t="inlineStr">
        <is>
          <t>D. 기술</t>
        </is>
      </c>
      <c r="C21" s="4" t="inlineStr">
        <is>
          <t>MVP 측정항목 확정</t>
        </is>
      </c>
      <c r="D21" s="5" t="inlineStr">
        <is>
          <t>완료</t>
        </is>
      </c>
      <c r="E21" s="4" t="inlineStr">
        <is>
          <t>온습도·토양수분</t>
        </is>
      </c>
      <c r="F21" s="5" t="inlineStr"/>
    </row>
    <row r="22">
      <c r="A22" s="4" t="n">
        <v>18</v>
      </c>
      <c r="B22" s="4" t="inlineStr">
        <is>
          <t>D. 기술</t>
        </is>
      </c>
      <c r="C22" s="4" t="inlineStr">
        <is>
          <t>하드웨어 계층 확정</t>
        </is>
      </c>
      <c r="D22" s="5" t="inlineStr">
        <is>
          <t>완료</t>
        </is>
      </c>
      <c r="E22" s="4" t="inlineStr">
        <is>
          <t>ESP32 노드 + SBC 게이트웨이 1:10</t>
        </is>
      </c>
      <c r="F22" s="5" t="inlineStr"/>
    </row>
    <row r="23">
      <c r="A23" s="4" t="n">
        <v>19</v>
      </c>
      <c r="B23" s="4" t="inlineStr">
        <is>
          <t>D. 기술</t>
        </is>
      </c>
      <c r="C23" s="4" t="inlineStr">
        <is>
          <t>통신 방식 확정</t>
        </is>
      </c>
      <c r="D23" s="5" t="inlineStr">
        <is>
          <t>완료</t>
        </is>
      </c>
      <c r="E23" s="4" t="inlineStr">
        <is>
          <t>ESP-NOW(PoC 비암호화)</t>
        </is>
      </c>
      <c r="F23" s="5" t="inlineStr"/>
    </row>
    <row r="24">
      <c r="A24" s="4" t="n">
        <v>20</v>
      </c>
      <c r="B24" s="4" t="inlineStr">
        <is>
          <t>D. 기술</t>
        </is>
      </c>
      <c r="C24" s="4" t="inlineStr">
        <is>
          <t>ESP-NOW 통신거리 실측</t>
        </is>
      </c>
      <c r="D24" s="5" t="inlineStr">
        <is>
          <t>미착수</t>
        </is>
      </c>
      <c r="E24" s="4" t="inlineStr">
        <is>
          <t>Phase 1</t>
        </is>
      </c>
      <c r="F24" s="5" t="inlineStr"/>
    </row>
    <row r="25">
      <c r="A25" s="4" t="n">
        <v>21</v>
      </c>
      <c r="B25" s="4" t="inlineStr">
        <is>
          <t>D. 기술</t>
        </is>
      </c>
      <c r="C25" s="4" t="inlineStr">
        <is>
          <t>저전류 LDO 채택 검토</t>
        </is>
      </c>
      <c r="D25" s="5" t="inlineStr">
        <is>
          <t>미착수</t>
        </is>
      </c>
      <c r="E25" s="4" t="inlineStr">
        <is>
          <t>배터리 광탈 방지</t>
        </is>
      </c>
      <c r="F25" s="5" t="inlineStr"/>
    </row>
    <row r="26">
      <c r="A26" s="4" t="n">
        <v>22</v>
      </c>
      <c r="B26" s="4" t="inlineStr">
        <is>
          <t>D. 기술</t>
        </is>
      </c>
      <c r="C26" s="4" t="inlineStr">
        <is>
          <t>게이트웨이 기종(RPi4/5/Jetson) 결정</t>
        </is>
      </c>
      <c r="D26" s="5" t="inlineStr">
        <is>
          <t>확인 필요</t>
        </is>
      </c>
      <c r="E26" s="4" t="inlineStr">
        <is>
          <t>비전 미포함이면 RPi 계열</t>
        </is>
      </c>
      <c r="F26" s="5" t="inlineStr"/>
    </row>
    <row r="27">
      <c r="A27" s="4" t="n">
        <v>23</v>
      </c>
      <c r="B27" s="4" t="inlineStr">
        <is>
          <t>E. 자원</t>
        </is>
      </c>
      <c r="C27" s="4" t="inlineStr">
        <is>
          <t>S0 부품 예산 산정</t>
        </is>
      </c>
      <c r="D27" s="5" t="inlineStr">
        <is>
          <t>완료</t>
        </is>
      </c>
      <c r="E27" s="4" t="inlineStr">
        <is>
          <t>약 64.5만~81.1만 원</t>
        </is>
      </c>
      <c r="F27" s="5" t="inlineStr"/>
    </row>
    <row r="28">
      <c r="A28" s="4" t="n">
        <v>24</v>
      </c>
      <c r="B28" s="4" t="inlineStr">
        <is>
          <t>E. 자원</t>
        </is>
      </c>
      <c r="C28" s="4" t="inlineStr">
        <is>
          <t>센서노드 목표 원가</t>
        </is>
      </c>
      <c r="D28" s="5" t="inlineStr">
        <is>
          <t>확인 필요</t>
        </is>
      </c>
      <c r="E28" s="4" t="inlineStr">
        <is>
          <t>미확정</t>
        </is>
      </c>
      <c r="F28" s="5" t="inlineStr"/>
    </row>
    <row r="29">
      <c r="A29" s="4" t="n">
        <v>25</v>
      </c>
      <c r="B29" s="4" t="inlineStr">
        <is>
          <t>E. 자원</t>
        </is>
      </c>
      <c r="C29" s="4" t="inlineStr">
        <is>
          <t>초기 투입 예산(자기자본 한도)</t>
        </is>
      </c>
      <c r="D29" s="5" t="inlineStr">
        <is>
          <t>확인 필요</t>
        </is>
      </c>
      <c r="E29" s="4" t="inlineStr">
        <is>
          <t>미확정</t>
        </is>
      </c>
      <c r="F29" s="5" t="inlineStr"/>
    </row>
    <row r="30">
      <c r="A30" s="4" t="n">
        <v>26</v>
      </c>
      <c r="B30" s="4" t="inlineStr">
        <is>
          <t>E. 자원</t>
        </is>
      </c>
      <c r="C30" s="4" t="inlineStr">
        <is>
          <t>주당 가용 개발시간</t>
        </is>
      </c>
      <c r="D30" s="5" t="inlineStr">
        <is>
          <t>확인 필요</t>
        </is>
      </c>
      <c r="E30" s="4" t="inlineStr">
        <is>
          <t>마일스톤 산정 전제</t>
        </is>
      </c>
      <c r="F30" s="5" t="inlineStr"/>
    </row>
    <row r="31">
      <c r="A31" s="4" t="n">
        <v>27</v>
      </c>
      <c r="B31" s="4" t="inlineStr">
        <is>
          <t>E. 자원</t>
        </is>
      </c>
      <c r="C31" s="4" t="inlineStr">
        <is>
          <t>입지 인프라(전력·통신) 확인</t>
        </is>
      </c>
      <c r="D31" s="5" t="inlineStr">
        <is>
          <t>진행</t>
        </is>
      </c>
      <c r="E31" s="4" t="inlineStr">
        <is>
          <t>요금 현행화 필요</t>
        </is>
      </c>
      <c r="F31" s="5" t="inlineStr"/>
    </row>
    <row r="32">
      <c r="A32" s="4" t="n">
        <v>28</v>
      </c>
      <c r="B32" s="4" t="inlineStr">
        <is>
          <t>F. 사업</t>
        </is>
      </c>
      <c r="C32" s="4" t="inlineStr">
        <is>
          <t>수익 모델 초안(HW + 구독)</t>
        </is>
      </c>
      <c r="D32" s="5" t="inlineStr">
        <is>
          <t>진행</t>
        </is>
      </c>
      <c r="E32" s="4" t="inlineStr">
        <is>
          <t>무료 앱 대비 유료 근거 필요</t>
        </is>
      </c>
      <c r="F32" s="5" t="inlineStr"/>
    </row>
    <row r="33">
      <c r="A33" s="4" t="n">
        <v>29</v>
      </c>
      <c r="B33" s="4" t="inlineStr">
        <is>
          <t>F. 사업</t>
        </is>
      </c>
      <c r="C33" s="4" t="inlineStr">
        <is>
          <t>파일럿 협력 농가 후보</t>
        </is>
      </c>
      <c r="D33" s="5" t="inlineStr">
        <is>
          <t>확인 필요</t>
        </is>
      </c>
      <c r="E33" s="4" t="inlineStr">
        <is>
          <t>미정</t>
        </is>
      </c>
      <c r="F33" s="5" t="inlineStr"/>
    </row>
    <row r="34">
      <c r="A34" s="4" t="n">
        <v>30</v>
      </c>
      <c r="B34" s="4" t="inlineStr">
        <is>
          <t>F. 사업</t>
        </is>
      </c>
      <c r="C34" s="4" t="inlineStr">
        <is>
          <t>Go/No-Go 판단 기준 정의</t>
        </is>
      </c>
      <c r="D34" s="5" t="inlineStr">
        <is>
          <t>미착수</t>
        </is>
      </c>
      <c r="E34" s="4" t="inlineStr">
        <is>
          <t>Phase 6</t>
        </is>
      </c>
      <c r="F34" s="5" t="inlineStr"/>
    </row>
    <row r="36">
      <c r="B36" s="6" t="inlineStr">
        <is>
          <t>상태 집계</t>
        </is>
      </c>
    </row>
    <row r="37">
      <c r="B37" s="7" t="inlineStr">
        <is>
          <t>완료</t>
        </is>
      </c>
      <c r="C37" s="6">
        <f>COUNTIF(D5:D34,"완료")</f>
        <v/>
      </c>
    </row>
    <row r="38">
      <c r="B38" s="7" t="inlineStr">
        <is>
          <t>진행</t>
        </is>
      </c>
      <c r="C38" s="6">
        <f>COUNTIF(D5:D34,"진행")</f>
        <v/>
      </c>
    </row>
    <row r="39">
      <c r="B39" s="7" t="inlineStr">
        <is>
          <t>미착수</t>
        </is>
      </c>
      <c r="C39" s="6">
        <f>COUNTIF(D5:D34,"미착수")</f>
        <v/>
      </c>
    </row>
    <row r="40">
      <c r="B40" s="7" t="inlineStr">
        <is>
          <t>확인 필요</t>
        </is>
      </c>
      <c r="C40" s="6">
        <f>COUNTIF(D5:D34,"확인 필요")</f>
        <v/>
      </c>
    </row>
    <row r="41">
      <c r="B41" s="6" t="inlineStr">
        <is>
          <t>완료율</t>
        </is>
      </c>
      <c r="C41" s="8">
        <f>C37/COUNTA(D5:D34)</f>
        <v/>
      </c>
    </row>
  </sheetData>
  <conditionalFormatting sqref="D5:D34">
    <cfRule type="cellIs" priority="1" operator="equal" dxfId="0">
      <formula>"완료"</formula>
    </cfRule>
    <cfRule type="cellIs" priority="2" operator="equal" dxfId="1">
      <formula>"확인 필요"</formula>
    </cfRule>
  </conditionalFormatting>
  <dataValidations count="1">
    <dataValidation sqref="D5 D6 D7 D8 D9 D10 D11 D12 D13 D14 D15 D16 D17 D18 D19 D20 D21 D22 D23 D24 D25 D26 D27 D28 D29 D30 D31 D32 D33 D34" showDropDown="0" showInputMessage="0" showErrorMessage="0" allowBlank="1" type="list">
      <formula1>"완료,진행,미착수,확인 필요"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10" customWidth="1" min="3" max="3"/>
    <col width="26" customWidth="1" min="4" max="4"/>
    <col width="18" customWidth="1" min="5" max="5"/>
    <col width="26" customWidth="1" min="6" max="6"/>
    <col width="12" customWidth="1" min="7" max="7"/>
    <col width="28" customWidth="1" min="8" max="8"/>
    <col width="11" customWidth="1" min="9" max="9"/>
  </cols>
  <sheetData>
    <row r="1">
      <c r="A1" s="1" t="inlineStr">
        <is>
          <t>2_시장탐색기록</t>
        </is>
      </c>
    </row>
    <row r="2">
      <c r="A2" s="2" t="inlineStr">
        <is>
          <t>채우지 못한 칸은 추정하지 말고 '확인 안 됨'으로 기록. 2차 자료는 출처 칸에 (2차) 표시.</t>
        </is>
      </c>
    </row>
    <row r="4">
      <c r="A4" s="3" t="inlineStr">
        <is>
          <t>No</t>
        </is>
      </c>
      <c r="B4" s="3" t="inlineStr">
        <is>
          <t>사업자(유형)</t>
        </is>
      </c>
      <c r="C4" s="3" t="inlineStr">
        <is>
          <t>채널(a1~c2)</t>
        </is>
      </c>
      <c r="D4" s="3" t="inlineStr">
        <is>
          <t>센서·기능</t>
        </is>
      </c>
      <c r="E4" s="3" t="inlineStr">
        <is>
          <t>통신 방식</t>
        </is>
      </c>
      <c r="F4" s="3" t="inlineStr">
        <is>
          <t>가격 정책(공개 단서)</t>
        </is>
      </c>
      <c r="G4" s="3" t="inlineStr">
        <is>
          <t>엣지 AI</t>
        </is>
      </c>
      <c r="H4" s="3" t="inlineStr">
        <is>
          <t>출처 URL</t>
        </is>
      </c>
      <c r="I4" s="3" t="inlineStr">
        <is>
          <t>확인일</t>
        </is>
      </c>
    </row>
    <row r="5">
      <c r="A5" s="4" t="n">
        <v>1</v>
      </c>
      <c r="B5" s="5" t="inlineStr">
        <is>
          <t>정밀관수 플랫폼형</t>
        </is>
      </c>
      <c r="C5" s="5" t="inlineStr">
        <is>
          <t>a1</t>
        </is>
      </c>
      <c r="D5" s="5" t="inlineStr">
        <is>
          <t>배지 무게·토양수분·EC·CO2·PAR 등</t>
        </is>
      </c>
      <c r="E5" s="5" t="inlineStr">
        <is>
          <t>Wi-Fi(노드박스 220V)</t>
        </is>
      </c>
      <c r="F5" s="5" t="inlineStr">
        <is>
          <t>비공개(견적)</t>
        </is>
      </c>
      <c r="G5" s="5" t="inlineStr">
        <is>
          <t>확인 안 됨</t>
        </is>
      </c>
      <c r="H5" s="5" t="inlineStr"/>
      <c r="I5" s="5" t="inlineStr">
        <is>
          <t>2026-09</t>
        </is>
      </c>
    </row>
    <row r="6">
      <c r="A6" s="4" t="n">
        <v>2</v>
      </c>
      <c r="B6" s="5" t="inlineStr">
        <is>
          <t>NB-IoT 플러그형</t>
        </is>
      </c>
      <c r="C6" s="5" t="inlineStr">
        <is>
          <t>b1</t>
        </is>
      </c>
      <c r="D6" s="5" t="inlineStr">
        <is>
          <t>관수모터·환풍기 원격제어, 온습도</t>
        </is>
      </c>
      <c r="E6" s="5" t="inlineStr">
        <is>
          <t>NB-IoT</t>
        </is>
      </c>
      <c r="F6" s="5" t="inlineStr">
        <is>
          <t>기본 앱 무료, 플러그 45,000원</t>
        </is>
      </c>
      <c r="G6" s="5" t="inlineStr">
        <is>
          <t>확인 안 됨</t>
        </is>
      </c>
      <c r="H6" s="5" t="inlineStr"/>
      <c r="I6" s="5" t="inlineStr">
        <is>
          <t>2026-09</t>
        </is>
      </c>
    </row>
    <row r="7">
      <c r="A7" s="4" t="n">
        <v>3</v>
      </c>
      <c r="B7" s="5" t="inlineStr">
        <is>
          <t>컨테이너 수직농장형</t>
        </is>
      </c>
      <c r="C7" s="5" t="inlineStr">
        <is>
          <t>a1</t>
        </is>
      </c>
      <c r="D7" s="5" t="inlineStr">
        <is>
          <t>재배환경 전반 자동화</t>
        </is>
      </c>
      <c r="E7" s="5" t="inlineStr">
        <is>
          <t>자체 플랫폼</t>
        </is>
      </c>
      <c r="F7" s="5" t="inlineStr">
        <is>
          <t>40ft 1동 약 5,000만 원(보도)</t>
        </is>
      </c>
      <c r="G7" s="5" t="inlineStr">
        <is>
          <t>확인 안 됨</t>
        </is>
      </c>
      <c r="H7" s="5" t="inlineStr"/>
      <c r="I7" s="5" t="inlineStr">
        <is>
          <t>2026-09</t>
        </is>
      </c>
    </row>
    <row r="8">
      <c r="A8" s="4" t="n">
        <v>4</v>
      </c>
      <c r="B8" s="5" t="inlineStr">
        <is>
          <t>개방형 구독형</t>
        </is>
      </c>
      <c r="C8" s="5" t="inlineStr">
        <is>
          <t>b1</t>
        </is>
      </c>
      <c r="D8" s="5" t="inlineStr">
        <is>
          <t>온습도·CO2·일사·토양함수율·pH·EC 등(KS X 3266/3267)</t>
        </is>
      </c>
      <c r="E8" s="5" t="inlineStr">
        <is>
          <t>LoRa + LTE Cat M1/3G</t>
        </is>
      </c>
      <c r="F8" s="5" t="inlineStr">
        <is>
          <t>통신비 월 4,500원/11,000원, 앱·서버 무료</t>
        </is>
      </c>
      <c r="G8" s="5" t="inlineStr">
        <is>
          <t>확인 안 됨</t>
        </is>
      </c>
      <c r="H8" s="5" t="inlineStr"/>
      <c r="I8" s="5" t="inlineStr">
        <is>
          <t>2026-09</t>
        </is>
      </c>
    </row>
    <row r="9">
      <c r="A9" s="4" t="n">
        <v>5</v>
      </c>
      <c r="B9" s="5" t="inlineStr">
        <is>
          <t>과수원 원격제어형</t>
        </is>
      </c>
      <c r="C9" s="5" t="inlineStr">
        <is>
          <t>b1</t>
        </is>
      </c>
      <c r="D9" s="5" t="inlineStr">
        <is>
          <t>원격제어기 기본형</t>
        </is>
      </c>
      <c r="E9" s="5" t="inlineStr">
        <is>
          <t>확인 안 됨</t>
        </is>
      </c>
      <c r="F9" s="5" t="inlineStr">
        <is>
          <t>일시불 350,000원</t>
        </is>
      </c>
      <c r="G9" s="5" t="inlineStr">
        <is>
          <t>확인 안 됨</t>
        </is>
      </c>
      <c r="H9" s="5" t="inlineStr"/>
      <c r="I9" s="5" t="inlineStr">
        <is>
          <t>2026-09</t>
        </is>
      </c>
    </row>
    <row r="10">
      <c r="A10" s="4" t="n">
        <v>6</v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4" t="n">
        <v>7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4" t="n">
        <v>8</v>
      </c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4" t="n">
        <v>9</v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4" t="n">
        <v>10</v>
      </c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4" t="n">
        <v>11</v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4" t="n">
        <v>12</v>
      </c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4" t="n">
        <v>13</v>
      </c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4" t="n">
        <v>14</v>
      </c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4" t="n">
        <v>15</v>
      </c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4" t="n">
        <v>16</v>
      </c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4" t="n">
        <v>17</v>
      </c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>
      <c r="A22" s="4" t="n">
        <v>18</v>
      </c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>
      <c r="A23" s="4" t="n">
        <v>19</v>
      </c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>
      <c r="A24" s="4" t="n">
        <v>20</v>
      </c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</row>
    <row r="25">
      <c r="A25" s="4" t="n">
        <v>21</v>
      </c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</row>
    <row r="26">
      <c r="A26" s="4" t="n">
        <v>22</v>
      </c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</row>
    <row r="27">
      <c r="A27" s="4" t="n">
        <v>23</v>
      </c>
      <c r="B27" s="5" t="inlineStr"/>
      <c r="C27" s="5" t="inlineStr"/>
      <c r="D27" s="5" t="inlineStr"/>
      <c r="E27" s="5" t="inlineStr"/>
      <c r="F27" s="5" t="inlineStr"/>
      <c r="G27" s="5" t="inlineStr"/>
      <c r="H27" s="5" t="inlineStr"/>
      <c r="I27" s="5" t="inlineStr"/>
    </row>
    <row r="28">
      <c r="A28" s="4" t="n">
        <v>24</v>
      </c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</row>
    <row r="29">
      <c r="A29" s="4" t="n">
        <v>25</v>
      </c>
      <c r="B29" s="5" t="inlineStr"/>
      <c r="C29" s="5" t="inlineStr"/>
      <c r="D29" s="5" t="inlineStr"/>
      <c r="E29" s="5" t="inlineStr"/>
      <c r="F29" s="5" t="inlineStr"/>
      <c r="G29" s="5" t="inlineStr"/>
      <c r="H29" s="5" t="inlineStr"/>
      <c r="I29" s="5" t="inlineStr"/>
    </row>
  </sheetData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6" customWidth="1" min="3" max="3"/>
    <col width="10" customWidth="1" min="4" max="4"/>
    <col width="12" customWidth="1" min="5" max="5"/>
    <col width="30" customWidth="1" min="6" max="6"/>
    <col width="12" customWidth="1" min="7" max="7"/>
    <col width="10" customWidth="1" min="8" max="8"/>
  </cols>
  <sheetData>
    <row r="1">
      <c r="A1" s="1" t="inlineStr">
        <is>
          <t>3_정책모니터링</t>
        </is>
      </c>
    </row>
    <row r="2">
      <c r="A2" s="2" t="inlineStr">
        <is>
          <t>2차 자료(기사·블로그)로 찾고, 원문 공고·시행지침으로 확정한다.</t>
        </is>
      </c>
    </row>
    <row r="4">
      <c r="A4" s="3" t="inlineStr">
        <is>
          <t>채널</t>
        </is>
      </c>
      <c r="B4" s="3" t="inlineStr">
        <is>
          <t>주소</t>
        </is>
      </c>
      <c r="C4" s="3" t="inlineStr">
        <is>
          <t>검색어·메뉴</t>
        </is>
      </c>
      <c r="D4" s="3" t="inlineStr">
        <is>
          <t>주기</t>
        </is>
      </c>
      <c r="E4" s="3" t="inlineStr">
        <is>
          <t>최근 확인일</t>
        </is>
      </c>
      <c r="F4" s="3" t="inlineStr">
        <is>
          <t>발견 공고</t>
        </is>
      </c>
      <c r="G4" s="3" t="inlineStr">
        <is>
          <t>마감일</t>
        </is>
      </c>
      <c r="H4" s="3" t="inlineStr">
        <is>
          <t>원문 대조</t>
        </is>
      </c>
    </row>
    <row r="5">
      <c r="A5" s="4" t="inlineStr">
        <is>
          <t>기업마당</t>
        </is>
      </c>
      <c r="B5" s="4" t="inlineStr">
        <is>
          <t>bizinfo.go.kr</t>
        </is>
      </c>
      <c r="C5" s="4" t="inlineStr">
        <is>
          <t>스마트팜 / 지역 필터</t>
        </is>
      </c>
      <c r="D5" s="4" t="inlineStr">
        <is>
          <t>주 1회</t>
        </is>
      </c>
      <c r="E5" s="5" t="inlineStr"/>
      <c r="F5" s="5" t="inlineStr"/>
      <c r="G5" s="5" t="inlineStr"/>
      <c r="H5" s="5" t="inlineStr">
        <is>
          <t>미대조</t>
        </is>
      </c>
    </row>
    <row r="6">
      <c r="A6" s="4" t="inlineStr">
        <is>
          <t>관심 시·군 농업기술센터</t>
        </is>
      </c>
      <c r="B6" s="4" t="inlineStr">
        <is>
          <t>(시·군 누리집)</t>
        </is>
      </c>
      <c r="C6" s="4" t="inlineStr">
        <is>
          <t>시설원예·ICT융복합 예비사업자</t>
        </is>
      </c>
      <c r="D6" s="4" t="inlineStr">
        <is>
          <t>주 1회</t>
        </is>
      </c>
      <c r="E6" s="5" t="inlineStr"/>
      <c r="F6" s="5" t="inlineStr"/>
      <c r="G6" s="5" t="inlineStr"/>
      <c r="H6" s="5" t="inlineStr">
        <is>
          <t>미대조</t>
        </is>
      </c>
    </row>
    <row r="7">
      <c r="A7" s="4" t="inlineStr">
        <is>
          <t>스마트팜코리아</t>
        </is>
      </c>
      <c r="B7" s="4" t="inlineStr">
        <is>
          <t>smartfarmkorea.net</t>
        </is>
      </c>
      <c r="C7" s="4" t="inlineStr">
        <is>
          <t>보육센터·청년 창업 공지</t>
        </is>
      </c>
      <c r="D7" s="4" t="inlineStr">
        <is>
          <t>월 2회</t>
        </is>
      </c>
      <c r="E7" s="5" t="inlineStr"/>
      <c r="F7" s="5" t="inlineStr"/>
      <c r="G7" s="5" t="inlineStr"/>
      <c r="H7" s="5" t="inlineStr">
        <is>
          <t>미대조</t>
        </is>
      </c>
    </row>
    <row r="8">
      <c r="A8" s="4" t="inlineStr">
        <is>
          <t>농림축산식품부</t>
        </is>
      </c>
      <c r="B8" s="4" t="inlineStr">
        <is>
          <t>mafra.go.kr</t>
        </is>
      </c>
      <c r="C8" s="4" t="inlineStr">
        <is>
          <t>사업시행지침(hwp/hwpx)</t>
        </is>
      </c>
      <c r="D8" s="4" t="inlineStr">
        <is>
          <t>연초·공고 시</t>
        </is>
      </c>
      <c r="E8" s="5" t="inlineStr"/>
      <c r="F8" s="5" t="inlineStr"/>
      <c r="G8" s="5" t="inlineStr"/>
      <c r="H8" s="5" t="inlineStr">
        <is>
          <t>미대조</t>
        </is>
      </c>
    </row>
    <row r="9">
      <c r="A9" s="4" t="inlineStr">
        <is>
          <t>도청 누리집(충남 미래농업과)</t>
        </is>
      </c>
      <c r="B9" s="4" t="inlineStr">
        <is>
          <t>chungnam.go.kr</t>
        </is>
      </c>
      <c r="C9" s="4" t="inlineStr">
        <is>
          <t>청년자립형 스마트팜</t>
        </is>
      </c>
      <c r="D9" s="4" t="inlineStr">
        <is>
          <t>분기 1회</t>
        </is>
      </c>
      <c r="E9" s="5" t="inlineStr"/>
      <c r="F9" s="5" t="inlineStr"/>
      <c r="G9" s="5" t="inlineStr"/>
      <c r="H9" s="5" t="inlineStr">
        <is>
          <t>미대조</t>
        </is>
      </c>
    </row>
    <row r="10">
      <c r="A10" s="4" t="inlineStr">
        <is>
          <t>충남청년포털</t>
        </is>
      </c>
      <c r="B10" s="4" t="inlineStr">
        <is>
          <t>youth.chungnam.go.kr</t>
        </is>
      </c>
      <c r="C10" s="4" t="inlineStr">
        <is>
          <t>스마트팜 청년창업 교육</t>
        </is>
      </c>
      <c r="D10" s="4" t="inlineStr">
        <is>
          <t>분기 1회</t>
        </is>
      </c>
      <c r="E10" s="5" t="inlineStr"/>
      <c r="F10" s="5" t="inlineStr"/>
      <c r="G10" s="5" t="inlineStr"/>
      <c r="H10" s="5" t="inlineStr">
        <is>
          <t>미대조</t>
        </is>
      </c>
    </row>
    <row r="11">
      <c r="A11" s="4" t="inlineStr">
        <is>
          <t>K-Startup</t>
        </is>
      </c>
      <c r="B11" s="4" t="inlineStr">
        <is>
          <t>k-startup.go.kr</t>
        </is>
      </c>
      <c r="C11" s="4" t="inlineStr">
        <is>
          <t>예비창업·농식품 창업</t>
        </is>
      </c>
      <c r="D11" s="4" t="inlineStr">
        <is>
          <t>주 1회</t>
        </is>
      </c>
      <c r="E11" s="5" t="inlineStr"/>
      <c r="F11" s="5" t="inlineStr"/>
      <c r="G11" s="5" t="inlineStr"/>
      <c r="H11" s="5" t="inlineStr">
        <is>
          <t>미대조</t>
        </is>
      </c>
    </row>
    <row r="13">
      <c r="A13" s="6" t="inlineStr">
        <is>
          <t>역산 일정 계산기</t>
        </is>
      </c>
    </row>
    <row r="14">
      <c r="A14" s="7" t="inlineStr">
        <is>
          <t>보조금 받고 싶은 해(N)</t>
        </is>
      </c>
      <c r="B14" s="9" t="n">
        <v>2028</v>
      </c>
    </row>
    <row r="15">
      <c r="A15" s="7" t="inlineStr">
        <is>
          <t>예비사업자 공고 예상</t>
        </is>
      </c>
      <c r="B15" s="6">
        <f>(B14-1)&amp;"년 7~8월"</f>
        <v/>
      </c>
    </row>
    <row r="16">
      <c r="A16" s="7" t="inlineStr">
        <is>
          <t>경영체 등록 착수 권장</t>
        </is>
      </c>
      <c r="B16" s="6">
        <f>(B14-1)&amp;"년 3~4월 이전"</f>
        <v/>
      </c>
    </row>
    <row r="17">
      <c r="A17" s="2" t="inlineStr">
        <is>
          <t>근거: 지자체 공고 패턴(집행 전년도 7~8월), 등록 평균 30영업일·법정 상한 90일 — 지자체별 상이</t>
        </is>
      </c>
    </row>
  </sheetData>
  <dataValidations count="1">
    <dataValidation sqref="H5 H6 H7 H8 H9 H10 H11" showDropDown="0" showInputMessage="0" showErrorMessage="0" allowBlank="1" type="list">
      <formula1>"미대조,대조완료"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3" customWidth="1" min="3" max="3"/>
    <col width="13" customWidth="1" min="4" max="4"/>
    <col width="8" customWidth="1" min="5" max="5"/>
    <col width="13" customWidth="1" min="6" max="6"/>
    <col width="13" customWidth="1" min="7" max="7"/>
    <col width="34" customWidth="1" min="8" max="8"/>
  </cols>
  <sheetData>
    <row r="1">
      <c r="A1" s="1" t="inlineStr">
        <is>
          <t>4_S0예산계산</t>
        </is>
      </c>
    </row>
    <row r="2">
      <c r="A2" s="2" t="inlineStr">
        <is>
          <t>국내 부품몰 1개 구매가(VAT 별도, 2026-09 조사). 노란 칸 수정 시 합계 자동 계산.</t>
        </is>
      </c>
    </row>
    <row r="4">
      <c r="A4" s="3" t="inlineStr">
        <is>
          <t>구분</t>
        </is>
      </c>
      <c r="B4" s="3" t="inlineStr">
        <is>
          <t>품목</t>
        </is>
      </c>
      <c r="C4" s="3" t="inlineStr">
        <is>
          <t>단가 하한(원)</t>
        </is>
      </c>
      <c r="D4" s="3" t="inlineStr">
        <is>
          <t>단가 상한(원)</t>
        </is>
      </c>
      <c r="E4" s="3" t="inlineStr">
        <is>
          <t>수량</t>
        </is>
      </c>
      <c r="F4" s="3" t="inlineStr">
        <is>
          <t>소계 하한</t>
        </is>
      </c>
      <c r="G4" s="3" t="inlineStr">
        <is>
          <t>소계 상한</t>
        </is>
      </c>
      <c r="H4" s="3" t="inlineStr">
        <is>
          <t>출처·비고</t>
        </is>
      </c>
    </row>
    <row r="5">
      <c r="A5" s="4" t="inlineStr">
        <is>
          <t>노드</t>
        </is>
      </c>
      <c r="B5" s="4" t="inlineStr">
        <is>
          <t>ESP32 DevKit V1(호환)</t>
        </is>
      </c>
      <c r="C5" s="10" t="n">
        <v>15400</v>
      </c>
      <c r="D5" s="10" t="n">
        <v>15400</v>
      </c>
      <c r="E5" s="5" t="n">
        <v>10</v>
      </c>
      <c r="F5" s="11">
        <f>C5*E5</f>
        <v/>
      </c>
      <c r="G5" s="11">
        <f>D5*E5</f>
        <v/>
      </c>
      <c r="H5" s="4" t="inlineStr">
        <is>
          <t>딥슬립 누설(AMS1117) 주의</t>
        </is>
      </c>
    </row>
    <row r="6">
      <c r="A6" s="4" t="inlineStr">
        <is>
          <t>노드</t>
        </is>
      </c>
      <c r="B6" s="4" t="inlineStr">
        <is>
          <t>온습도 SHT31(I2C)</t>
        </is>
      </c>
      <c r="C6" s="10" t="n">
        <v>9400</v>
      </c>
      <c r="D6" s="10" t="n">
        <v>14400</v>
      </c>
      <c r="E6" s="5" t="n">
        <v>10</v>
      </c>
      <c r="F6" s="11">
        <f>C6*E6</f>
        <v/>
      </c>
      <c r="G6" s="11">
        <f>D6*E6</f>
        <v/>
      </c>
      <c r="H6" s="4" t="inlineStr">
        <is>
          <t>DHT22는 고습 드리프트</t>
        </is>
      </c>
    </row>
    <row r="7">
      <c r="A7" s="4" t="inlineStr">
        <is>
          <t>노드</t>
        </is>
      </c>
      <c r="B7" s="4" t="inlineStr">
        <is>
          <t>정전용량식 토양수분 V1.2</t>
        </is>
      </c>
      <c r="C7" s="10" t="n">
        <v>8500</v>
      </c>
      <c r="D7" s="10" t="n">
        <v>12490</v>
      </c>
      <c r="E7" s="5" t="n">
        <v>10</v>
      </c>
      <c r="F7" s="11">
        <f>C7*E7</f>
        <v/>
      </c>
      <c r="G7" s="11">
        <f>D7*E7</f>
        <v/>
      </c>
      <c r="H7" s="4" t="inlineStr"/>
    </row>
    <row r="8">
      <c r="A8" s="4" t="inlineStr">
        <is>
          <t>노드</t>
        </is>
      </c>
      <c r="B8" s="4" t="inlineStr">
        <is>
          <t>18650 배터리 2600mAh(국내 KC)</t>
        </is>
      </c>
      <c r="C8" s="10" t="n">
        <v>4200</v>
      </c>
      <c r="D8" s="10" t="n">
        <v>5800</v>
      </c>
      <c r="E8" s="5" t="n">
        <v>10</v>
      </c>
      <c r="F8" s="11">
        <f>C8*E8</f>
        <v/>
      </c>
      <c r="G8" s="11">
        <f>D8*E8</f>
        <v/>
      </c>
      <c r="H8" s="4" t="inlineStr">
        <is>
          <t>해외 직수입 시 KC 신고 필요</t>
        </is>
      </c>
    </row>
    <row r="9">
      <c r="A9" s="4" t="inlineStr">
        <is>
          <t>노드</t>
        </is>
      </c>
      <c r="B9" s="4" t="inlineStr">
        <is>
          <t>TP4056 충전모듈</t>
        </is>
      </c>
      <c r="C9" s="10" t="n">
        <v>980</v>
      </c>
      <c r="D9" s="10" t="n">
        <v>1500</v>
      </c>
      <c r="E9" s="5" t="n">
        <v>10</v>
      </c>
      <c r="F9" s="11">
        <f>C9*E9</f>
        <v/>
      </c>
      <c r="G9" s="11">
        <f>D9*E9</f>
        <v/>
      </c>
      <c r="H9" s="4" t="inlineStr"/>
    </row>
    <row r="10">
      <c r="A10" s="4" t="inlineStr">
        <is>
          <t>노드</t>
        </is>
      </c>
      <c r="B10" s="4" t="inlineStr">
        <is>
          <t>태양광 5V 1W</t>
        </is>
      </c>
      <c r="C10" s="10" t="n">
        <v>3500</v>
      </c>
      <c r="D10" s="10" t="n">
        <v>5000</v>
      </c>
      <c r="E10" s="5" t="n">
        <v>10</v>
      </c>
      <c r="F10" s="11">
        <f>C10*E10</f>
        <v/>
      </c>
      <c r="G10" s="11">
        <f>D10*E10</f>
        <v/>
      </c>
      <c r="H10" s="4" t="inlineStr"/>
    </row>
    <row r="11">
      <c r="A11" s="4" t="inlineStr">
        <is>
          <t>노드</t>
        </is>
      </c>
      <c r="B11" s="4" t="inlineStr">
        <is>
          <t>IP67 방수함 100×70×40 mm</t>
        </is>
      </c>
      <c r="C11" s="10" t="n">
        <v>3000</v>
      </c>
      <c r="D11" s="10" t="n">
        <v>6000</v>
      </c>
      <c r="E11" s="5" t="n">
        <v>10</v>
      </c>
      <c r="F11" s="11">
        <f>C11*E11</f>
        <v/>
      </c>
      <c r="G11" s="11">
        <f>D11*E11</f>
        <v/>
      </c>
      <c r="H11" s="4" t="inlineStr">
        <is>
          <t>케이블그랜드 포함</t>
        </is>
      </c>
    </row>
    <row r="12">
      <c r="A12" s="4" t="inlineStr">
        <is>
          <t>게이트웨이</t>
        </is>
      </c>
      <c r="B12" s="4" t="inlineStr">
        <is>
          <t>라즈베리파이 5 (8GB)</t>
        </is>
      </c>
      <c r="C12" s="10" t="n">
        <v>180000</v>
      </c>
      <c r="D12" s="10" t="n">
        <v>189900</v>
      </c>
      <c r="E12" s="5" t="n">
        <v>1</v>
      </c>
      <c r="F12" s="11">
        <f>C12*E12</f>
        <v/>
      </c>
      <c r="G12" s="11">
        <f>D12*E12</f>
        <v/>
      </c>
      <c r="H12" s="4" t="inlineStr">
        <is>
          <t>VAT 포함가</t>
        </is>
      </c>
    </row>
    <row r="13">
      <c r="A13" s="4" t="inlineStr">
        <is>
          <t>게이트웨이</t>
        </is>
      </c>
      <c r="B13" s="4" t="inlineStr">
        <is>
          <t>ESP-NOW 수신용 ESP32 브리지</t>
        </is>
      </c>
      <c r="C13" s="10" t="n">
        <v>15400</v>
      </c>
      <c r="D13" s="10" t="n">
        <v>15400</v>
      </c>
      <c r="E13" s="5" t="n">
        <v>1</v>
      </c>
      <c r="F13" s="11">
        <f>C13*E13</f>
        <v/>
      </c>
      <c r="G13" s="11">
        <f>D13*E13</f>
        <v/>
      </c>
      <c r="H13" s="4" t="inlineStr">
        <is>
          <t>SBC 내장 Wi-Fi는 ESP-NOW 수신 불가</t>
        </is>
      </c>
    </row>
    <row r="14">
      <c r="A14" s="4" t="inlineStr">
        <is>
          <t>부대비</t>
        </is>
      </c>
      <c r="B14" s="4" t="inlineStr">
        <is>
          <t>PD 전원·저장장치·케이스·배선(확인 필요)</t>
        </is>
      </c>
      <c r="C14" s="10" t="n">
        <v>0</v>
      </c>
      <c r="D14" s="10" t="n">
        <v>0</v>
      </c>
      <c r="E14" s="5" t="n">
        <v>1</v>
      </c>
      <c r="F14" s="11">
        <f>C14*E14</f>
        <v/>
      </c>
      <c r="G14" s="11">
        <f>D14*E14</f>
        <v/>
      </c>
      <c r="H14" s="4" t="inlineStr">
        <is>
          <t>미조사 — 실구매가 입력</t>
        </is>
      </c>
    </row>
    <row r="15">
      <c r="A15" s="4" t="inlineStr">
        <is>
          <t>합계</t>
        </is>
      </c>
      <c r="B15" s="4" t="inlineStr"/>
      <c r="C15" s="4" t="inlineStr"/>
      <c r="D15" s="4" t="inlineStr"/>
      <c r="E15" s="4" t="inlineStr"/>
      <c r="F15" s="12">
        <f>SUM(F5:F14)</f>
        <v/>
      </c>
      <c r="G15" s="12">
        <f>SUM(G5:G14)</f>
        <v/>
      </c>
      <c r="H15" s="4" t="inlineStr">
        <is>
          <t>부대비 입력 전 기준 645,200~811,200원</t>
        </is>
      </c>
    </row>
    <row r="17">
      <c r="A17" s="6" t="inlineStr">
        <is>
          <t>배터리 수명 계산 (딥슬립 평균전류)</t>
        </is>
      </c>
    </row>
    <row r="18">
      <c r="A18" s="7" t="inlineStr">
        <is>
          <t>I_active (mA)</t>
        </is>
      </c>
      <c r="B18" s="13" t="n">
        <v>100</v>
      </c>
    </row>
    <row r="19">
      <c r="A19" s="7" t="inlineStr">
        <is>
          <t>T_active (s)</t>
        </is>
      </c>
      <c r="B19" s="13" t="n">
        <v>3</v>
      </c>
    </row>
    <row r="20">
      <c r="A20" s="7" t="inlineStr">
        <is>
          <t>I_sleep (mA)</t>
        </is>
      </c>
      <c r="B20" s="13" t="n">
        <v>0.015</v>
      </c>
    </row>
    <row r="21">
      <c r="A21" s="7" t="inlineStr">
        <is>
          <t>T_cycle (s)</t>
        </is>
      </c>
      <c r="B21" s="13" t="n">
        <v>900</v>
      </c>
    </row>
    <row r="22">
      <c r="A22" s="7" t="inlineStr">
        <is>
          <t>배터리 용량 (mAh)</t>
        </is>
      </c>
      <c r="B22" s="13" t="n">
        <v>2600</v>
      </c>
    </row>
    <row r="23">
      <c r="A23" s="7" t="inlineStr">
        <is>
          <t>가용률</t>
        </is>
      </c>
      <c r="B23" s="13" t="n">
        <v>0.8</v>
      </c>
    </row>
    <row r="24">
      <c r="A24" s="6" t="inlineStr">
        <is>
          <t>I_avg (mA)</t>
        </is>
      </c>
      <c r="B24" s="14">
        <f>(B18*B19+B20*(B21-B19))/B21</f>
        <v/>
      </c>
    </row>
    <row r="25">
      <c r="A25" s="6" t="inlineStr">
        <is>
          <t>예상 수명 (일)</t>
        </is>
      </c>
      <c r="B25" s="15">
        <f>B22*B23/B24/24</f>
        <v/>
      </c>
    </row>
    <row r="26">
      <c r="A26" s="2" t="inlineStr">
        <is>
          <t>가정값: 저전류 LDO 적용 전제. DevKit 기본 LDO는 슬립 중 7~13mA → 10~15일. 이론치이므로 실측 필요.</t>
        </is>
      </c>
    </row>
    <row r="28">
      <c r="A28" s="6" t="inlineStr">
        <is>
          <t>게이트웨이 연간 전기료(참고)</t>
        </is>
      </c>
    </row>
    <row r="29">
      <c r="A29" s="7" t="inlineStr">
        <is>
          <t>소비전력 (W)</t>
        </is>
      </c>
      <c r="B29" s="16" t="n">
        <v>9</v>
      </c>
    </row>
    <row r="30">
      <c r="A30" s="7" t="inlineStr">
        <is>
          <t>전력량요금 (원/kWh)</t>
        </is>
      </c>
      <c r="B30" s="16" t="n">
        <v>44</v>
      </c>
    </row>
    <row r="31">
      <c r="A31" s="7" t="inlineStr">
        <is>
          <t>연간 kWh</t>
        </is>
      </c>
      <c r="B31" s="17">
        <f>B29*24*365/1000</f>
        <v/>
      </c>
    </row>
    <row r="32">
      <c r="A32" s="6" t="inlineStr">
        <is>
          <t>연간 전력량요금(원)</t>
        </is>
      </c>
      <c r="B32" s="18">
        <f>B31*B30</f>
        <v/>
      </c>
    </row>
    <row r="33">
      <c r="A33" s="2" t="inlineStr">
        <is>
          <t>농사용(을) 저압 2022-10-01 기준. 기본요금·부가세·전력기금 제외. 현행 요금 확인 필요.</t>
        </is>
      </c>
    </row>
  </sheetData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36" customWidth="1" min="5" max="5"/>
    <col width="16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5_스케일_보조금</t>
        </is>
      </c>
    </row>
    <row r="2">
      <c r="A2" s="2" t="inlineStr">
        <is>
          <t>금액은 공개 자료 기준. S1은 100개 대량조달 전제(소량은 단가 상승).</t>
        </is>
      </c>
    </row>
    <row r="4">
      <c r="A4" s="3" t="inlineStr">
        <is>
          <t>단계</t>
        </is>
      </c>
      <c r="B4" s="3" t="inlineStr">
        <is>
          <t>규모</t>
        </is>
      </c>
      <c r="C4" s="3" t="inlineStr">
        <is>
          <t>금액 하한(만원)</t>
        </is>
      </c>
      <c r="D4" s="3" t="inlineStr">
        <is>
          <t>금액 상한(만원)</t>
        </is>
      </c>
      <c r="E4" s="3" t="inlineStr">
        <is>
          <t>근거</t>
        </is>
      </c>
      <c r="F4" s="3" t="inlineStr">
        <is>
          <t>비용 주체</t>
        </is>
      </c>
    </row>
    <row r="5">
      <c r="A5" s="4" t="inlineStr">
        <is>
          <t>S0</t>
        </is>
      </c>
      <c r="B5" s="4" t="inlineStr">
        <is>
          <t>센서노드 10 + 게이트웨이 1</t>
        </is>
      </c>
      <c r="C5" s="19">
        <f>'4_S0예산계산'!F15/10000</f>
        <v/>
      </c>
      <c r="D5" s="19">
        <f>'4_S0예산계산'!G15/10000</f>
        <v/>
      </c>
      <c r="E5" s="4" t="inlineStr">
        <is>
          <t>S0 예산 시트 연동</t>
        </is>
      </c>
      <c r="F5" s="4" t="inlineStr">
        <is>
          <t>나</t>
        </is>
      </c>
    </row>
    <row r="6">
      <c r="A6" s="4" t="inlineStr">
        <is>
          <t>S1</t>
        </is>
      </c>
      <c r="B6" s="4" t="inlineStr">
        <is>
          <t>커스텀 PCB 노드 100대</t>
        </is>
      </c>
      <c r="C6" s="19" t="n">
        <v>300</v>
      </c>
      <c r="D6" s="19" t="n">
        <v>300</v>
      </c>
      <c r="E6" s="4" t="inlineStr">
        <is>
          <t>개당 약 3만 원</t>
        </is>
      </c>
      <c r="F6" s="4" t="inlineStr">
        <is>
          <t>나</t>
        </is>
      </c>
    </row>
    <row r="7">
      <c r="A7" s="4" t="inlineStr">
        <is>
          <t>S2</t>
        </is>
      </c>
      <c r="B7" s="4" t="inlineStr">
        <is>
          <t>ICT 단순환경관리시설 0.33ha</t>
        </is>
      </c>
      <c r="C7" s="19" t="n">
        <v>700</v>
      </c>
      <c r="D7" s="19" t="n">
        <v>700</v>
      </c>
      <c r="E7" s="4" t="inlineStr">
        <is>
          <t>표준사업비</t>
        </is>
      </c>
      <c r="F7" s="4" t="inlineStr">
        <is>
          <t>농가(보조)</t>
        </is>
      </c>
    </row>
    <row r="8">
      <c r="A8" s="4" t="inlineStr">
        <is>
          <t>S3</t>
        </is>
      </c>
      <c r="B8" s="4" t="inlineStr">
        <is>
          <t>보급형 스마트팜 1동</t>
        </is>
      </c>
      <c r="C8" s="19" t="n">
        <v>1000</v>
      </c>
      <c r="D8" s="19" t="n">
        <v>2000</v>
      </c>
      <c r="E8" s="4" t="inlineStr">
        <is>
          <t>농협 보급형 보도</t>
        </is>
      </c>
      <c r="F8" s="4" t="inlineStr">
        <is>
          <t>농가(보조)</t>
        </is>
      </c>
    </row>
    <row r="9">
      <c r="A9" s="4" t="inlineStr">
        <is>
          <t>S4</t>
        </is>
      </c>
      <c r="B9" s="4" t="inlineStr">
        <is>
          <t>청년자립형 0.3~0.5ha</t>
        </is>
      </c>
      <c r="C9" s="19" t="n">
        <v>45000</v>
      </c>
      <c r="D9" s="19" t="n">
        <v>45000</v>
      </c>
      <c r="E9" s="4" t="inlineStr">
        <is>
          <t>충남 누리집 개소당 450백만 원</t>
        </is>
      </c>
      <c r="F9" s="4" t="inlineStr">
        <is>
          <t>청년농</t>
        </is>
      </c>
    </row>
    <row r="10">
      <c r="A10" s="4" t="inlineStr">
        <is>
          <t>S5</t>
        </is>
      </c>
      <c r="B10" s="4" t="inlineStr">
        <is>
          <t>비닐온실 1ha 신축</t>
        </is>
      </c>
      <c r="C10" s="19" t="n">
        <v>150000</v>
      </c>
      <c r="D10" s="19" t="n">
        <v>150000</v>
      </c>
      <c r="E10" s="4" t="inlineStr">
        <is>
          <t>토지비 제외 최소</t>
        </is>
      </c>
      <c r="F10" s="4" t="inlineStr">
        <is>
          <t>농가·법인</t>
        </is>
      </c>
    </row>
    <row r="13">
      <c r="A13" s="6" t="inlineStr">
        <is>
          <t>보조금 적용 자부담 계산기</t>
        </is>
      </c>
    </row>
    <row r="14">
      <c r="A14" s="7" t="inlineStr">
        <is>
          <t>총사업비(만원)</t>
        </is>
      </c>
      <c r="B14" s="16" t="n">
        <v>2000</v>
      </c>
    </row>
    <row r="16">
      <c r="A16" s="20" t="inlineStr">
        <is>
          <t>구조</t>
        </is>
      </c>
      <c r="B16" s="20" t="inlineStr">
        <is>
          <t>국비%</t>
        </is>
      </c>
      <c r="C16" s="20" t="inlineStr">
        <is>
          <t>지방비%</t>
        </is>
      </c>
      <c r="D16" s="20" t="inlineStr">
        <is>
          <t>융자%</t>
        </is>
      </c>
      <c r="E16" s="20" t="inlineStr">
        <is>
          <t>자부담%</t>
        </is>
      </c>
      <c r="F16" s="20" t="inlineStr">
        <is>
          <t>국비</t>
        </is>
      </c>
      <c r="G16" s="20" t="inlineStr">
        <is>
          <t>지방비</t>
        </is>
      </c>
      <c r="H16" s="20" t="inlineStr">
        <is>
          <t>융자</t>
        </is>
      </c>
      <c r="I16" s="20" t="inlineStr">
        <is>
          <t>자부담(현금)</t>
        </is>
      </c>
      <c r="J16" s="20" t="inlineStr">
        <is>
          <t>검산</t>
        </is>
      </c>
    </row>
    <row r="17">
      <c r="A17" s="4" t="inlineStr">
        <is>
          <t>국비 20%형</t>
        </is>
      </c>
      <c r="B17" s="5" t="n">
        <v>20</v>
      </c>
      <c r="C17" s="5" t="n">
        <v>30</v>
      </c>
      <c r="D17" s="5" t="n">
        <v>30</v>
      </c>
      <c r="E17" s="5" t="n">
        <v>20</v>
      </c>
      <c r="F17" s="4">
        <f>$B$14*B17/100</f>
        <v/>
      </c>
      <c r="G17" s="4">
        <f>$B$14*C17/100</f>
        <v/>
      </c>
      <c r="H17" s="4">
        <f>$B$14*D17/100</f>
        <v/>
      </c>
      <c r="I17" s="4">
        <f>$B$14*E17/100</f>
        <v/>
      </c>
      <c r="J17" s="4">
        <f>SUM(B17:E17)</f>
        <v/>
      </c>
    </row>
    <row r="18">
      <c r="A18" s="4" t="inlineStr">
        <is>
          <t>국비 25%형</t>
        </is>
      </c>
      <c r="B18" s="5" t="n">
        <v>25</v>
      </c>
      <c r="C18" s="5" t="n">
        <v>30</v>
      </c>
      <c r="D18" s="5" t="n">
        <v>25</v>
      </c>
      <c r="E18" s="5" t="n">
        <v>20</v>
      </c>
      <c r="F18" s="4">
        <f>$B$14*B18/100</f>
        <v/>
      </c>
      <c r="G18" s="4">
        <f>$B$14*C18/100</f>
        <v/>
      </c>
      <c r="H18" s="4">
        <f>$B$14*D18/100</f>
        <v/>
      </c>
      <c r="I18" s="4">
        <f>$B$14*E18/100</f>
        <v/>
      </c>
      <c r="J18" s="4">
        <f>SUM(B18:E18)</f>
        <v/>
      </c>
    </row>
    <row r="19">
      <c r="A19" s="4" t="inlineStr">
        <is>
          <t>융자 배제형(보조 55%)</t>
        </is>
      </c>
      <c r="B19" s="5" t="n">
        <v>25</v>
      </c>
      <c r="C19" s="5" t="n">
        <v>30</v>
      </c>
      <c r="D19" s="5" t="n">
        <v>0</v>
      </c>
      <c r="E19" s="5" t="n">
        <v>45</v>
      </c>
      <c r="F19" s="4">
        <f>$B$14*B19/100</f>
        <v/>
      </c>
      <c r="G19" s="4">
        <f>$B$14*C19/100</f>
        <v/>
      </c>
      <c r="H19" s="4">
        <f>$B$14*D19/100</f>
        <v/>
      </c>
      <c r="I19" s="4">
        <f>$B$14*E19/100</f>
        <v/>
      </c>
      <c r="J19" s="4">
        <f>SUM(B19:E19)</f>
        <v/>
      </c>
    </row>
    <row r="21">
      <c r="A21" s="2" t="inlineStr">
        <is>
          <t>총사업비 100만 원 미만 사업은 지원 제외(총사업비 기준). ICT 단독 시설 한도 2억 원. 보조율은 지자체·연도별 상이 — 공고 원문 확인.</t>
        </is>
      </c>
    </row>
    <row r="22">
      <c r="A22" s="7" t="inlineStr">
        <is>
          <t>지원 제외 여부</t>
        </is>
      </c>
      <c r="B22" s="6">
        <f>IF($B$14&lt;100,"지원 제외(100만 원 미만)",IF($B$14&gt;20000,"한도 초과(2억 원)","범위 내"))</f>
        <v/>
      </c>
    </row>
  </sheetData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30" customWidth="1" min="3" max="3"/>
    <col width="44" customWidth="1" min="4" max="4"/>
    <col width="12" customWidth="1" min="5" max="5"/>
  </cols>
  <sheetData>
    <row r="1">
      <c r="A1" s="1" t="inlineStr">
        <is>
          <t>6_유틸리티</t>
        </is>
      </c>
    </row>
    <row r="3">
      <c r="A3" s="3" t="inlineStr">
        <is>
          <t>고리</t>
        </is>
      </c>
      <c r="B3" s="3" t="inlineStr">
        <is>
          <t>항목</t>
        </is>
      </c>
      <c r="C3" s="3" t="inlineStr">
        <is>
          <t>주소·위치</t>
        </is>
      </c>
      <c r="D3" s="3" t="inlineStr">
        <is>
          <t>활용 포인트</t>
        </is>
      </c>
      <c r="E3" s="3" t="inlineStr">
        <is>
          <t>상태</t>
        </is>
      </c>
    </row>
    <row r="4">
      <c r="A4" s="4" t="inlineStr">
        <is>
          <t>입지 인프라</t>
        </is>
      </c>
      <c r="B4" s="4" t="inlineStr">
        <is>
          <t>농사용 전력(을)</t>
        </is>
      </c>
      <c r="C4" s="4" t="inlineStr">
        <is>
          <t>한전</t>
        </is>
      </c>
      <c r="D4" s="4" t="inlineStr">
        <is>
          <t>저압 기본 1,150원/kW·44.0원/kWh(2022-10 기준)</t>
        </is>
      </c>
      <c r="E4" s="5" t="inlineStr">
        <is>
          <t>확인 필요</t>
        </is>
      </c>
    </row>
    <row r="5">
      <c r="A5" s="4" t="inlineStr">
        <is>
          <t>입지 인프라</t>
        </is>
      </c>
      <c r="B5" s="4" t="inlineStr">
        <is>
          <t>통신(LTE Cat M1)</t>
        </is>
      </c>
      <c r="C5" s="4" t="inlineStr">
        <is>
          <t>통신사</t>
        </is>
      </c>
      <c r="D5" s="4" t="inlineStr">
        <is>
          <t>IoT 전용 월 4,500원 수준</t>
        </is>
      </c>
      <c r="E5" s="5" t="inlineStr">
        <is>
          <t>실측 필요</t>
        </is>
      </c>
    </row>
    <row r="6">
      <c r="A6" s="4" t="inlineStr">
        <is>
          <t>입지 인프라</t>
        </is>
      </c>
      <c r="B6" s="4" t="inlineStr">
        <is>
          <t>무선거리(ESP-NOW)</t>
        </is>
      </c>
      <c r="C6" s="4" t="inlineStr">
        <is>
          <t>현장</t>
        </is>
      </c>
      <c r="D6" s="4" t="inlineStr">
        <is>
          <t>개활지 220~400m / 밀집 온실 20~25m 실패 사례</t>
        </is>
      </c>
      <c r="E6" s="5" t="inlineStr">
        <is>
          <t>실측 필요</t>
        </is>
      </c>
    </row>
    <row r="7">
      <c r="A7" s="4" t="inlineStr">
        <is>
          <t>입지 인프라</t>
        </is>
      </c>
      <c r="B7" s="4" t="inlineStr">
        <is>
          <t>용수·배수</t>
        </is>
      </c>
      <c r="C7" s="4" t="inlineStr">
        <is>
          <t>시·군</t>
        </is>
      </c>
      <c r="D7" s="4" t="inlineStr">
        <is>
          <t>관정·농업용수·배수로</t>
        </is>
      </c>
      <c r="E7" s="5" t="inlineStr">
        <is>
          <t>확인 필요</t>
        </is>
      </c>
    </row>
    <row r="8">
      <c r="A8" s="4" t="inlineStr">
        <is>
          <t>지원 기관</t>
        </is>
      </c>
      <c r="B8" s="4" t="inlineStr">
        <is>
          <t>충청남도농업기술원</t>
        </is>
      </c>
      <c r="C8" s="4" t="inlineStr">
        <is>
          <t>예산군 신암면 추사로 167 / 041-635-6000</t>
        </is>
      </c>
      <c r="D8" s="4" t="inlineStr">
        <is>
          <t>스마트팜경영실습장, 스마트온실Ⅰ·Ⅱ, 스마트교육센터</t>
        </is>
      </c>
      <c r="E8" s="5" t="inlineStr"/>
    </row>
    <row r="9">
      <c r="A9" s="4" t="inlineStr">
        <is>
          <t>지원 기관</t>
        </is>
      </c>
      <c r="B9" s="4" t="inlineStr">
        <is>
          <t>보령시 농업기술센터</t>
        </is>
      </c>
      <c r="C9" s="4" t="inlineStr">
        <is>
          <t>brcn.go.kr</t>
        </is>
      </c>
      <c r="D9" s="4" t="inlineStr">
        <is>
          <t>2026 스마트농업 육성 계획(202억 원) 보도</t>
        </is>
      </c>
      <c r="E9" s="5" t="inlineStr">
        <is>
          <t>확인 필요</t>
        </is>
      </c>
    </row>
    <row r="10">
      <c r="A10" s="4" t="inlineStr">
        <is>
          <t>지원 기관</t>
        </is>
      </c>
      <c r="B10" s="4" t="inlineStr">
        <is>
          <t>충남 스마트팜 청년창업 교육</t>
        </is>
      </c>
      <c r="C10" s="4" t="inlineStr">
        <is>
          <t>youth.chungnam.go.kr</t>
        </is>
      </c>
      <c r="D10" s="4" t="inlineStr">
        <is>
          <t>만 18~44세, 6개월, 훈련비 월 최대 100만 원</t>
        </is>
      </c>
      <c r="E10" s="5" t="inlineStr"/>
    </row>
    <row r="11">
      <c r="A11" s="4" t="inlineStr">
        <is>
          <t>지원 기관</t>
        </is>
      </c>
      <c r="B11" s="4" t="inlineStr">
        <is>
          <t>충남 청년자립형 스마트팜</t>
        </is>
      </c>
      <c r="C11" s="4" t="inlineStr">
        <is>
          <t>chungnam.go.kr / 041-635-2522</t>
        </is>
      </c>
      <c r="D11" s="4" t="inlineStr">
        <is>
          <t>0.3~0.5ha, 개소당 450백만 원, 보조 70%</t>
        </is>
      </c>
      <c r="E11" s="5" t="inlineStr"/>
    </row>
    <row r="12">
      <c r="A12" s="4" t="inlineStr">
        <is>
          <t>지원 기관</t>
        </is>
      </c>
      <c r="B12" s="4" t="inlineStr">
        <is>
          <t>스마트팜 혁신밸리·보육센터</t>
        </is>
      </c>
      <c r="C12" s="4" t="inlineStr">
        <is>
          <t>상주·김제·밀양·고흥</t>
        </is>
      </c>
      <c r="D12" s="4" t="inlineStr">
        <is>
          <t>만 18~39세, 20개월 교육 → 임대형</t>
        </is>
      </c>
      <c r="E12" s="5" t="inlineStr"/>
    </row>
    <row r="13">
      <c r="A13" s="4" t="inlineStr">
        <is>
          <t>도구</t>
        </is>
      </c>
      <c r="B13" s="4" t="inlineStr">
        <is>
          <t>스마트팜코리아</t>
        </is>
      </c>
      <c r="C13" s="4" t="inlineStr">
        <is>
          <t>smartfarmkorea.net</t>
        </is>
      </c>
      <c r="D13" s="4" t="inlineStr">
        <is>
          <t>데이터셋·정책·보육센터 공지</t>
        </is>
      </c>
      <c r="E13" s="5" t="inlineStr"/>
    </row>
    <row r="14">
      <c r="A14" s="4" t="inlineStr">
        <is>
          <t>도구</t>
        </is>
      </c>
      <c r="B14" s="4" t="inlineStr">
        <is>
          <t>농업ON</t>
        </is>
      </c>
      <c r="C14" s="4" t="inlineStr">
        <is>
          <t>agrion.kr</t>
        </is>
      </c>
      <c r="D14" s="4" t="inlineStr">
        <is>
          <t>영농 정보 통합</t>
        </is>
      </c>
      <c r="E14" s="5" t="inlineStr"/>
    </row>
    <row r="15">
      <c r="A15" s="4" t="inlineStr">
        <is>
          <t>도구</t>
        </is>
      </c>
      <c r="B15" s="4" t="inlineStr">
        <is>
          <t>농사로</t>
        </is>
      </c>
      <c r="C15" s="4" t="inlineStr">
        <is>
          <t>nongsaro.go.kr</t>
        </is>
      </c>
      <c r="D15" s="4" t="inlineStr">
        <is>
          <t>재배 기술 자료</t>
        </is>
      </c>
      <c r="E15" s="5" t="inlineStr"/>
    </row>
    <row r="16">
      <c r="A16" s="4" t="inlineStr">
        <is>
          <t>도구</t>
        </is>
      </c>
      <c r="B16" s="4" t="inlineStr">
        <is>
          <t>KAMIS</t>
        </is>
      </c>
      <c r="C16" s="4" t="inlineStr">
        <is>
          <t>kamis.or.kr</t>
        </is>
      </c>
      <c r="D16" s="4" t="inlineStr">
        <is>
          <t>농산물 가격 추이</t>
        </is>
      </c>
      <c r="E16" s="5" t="inlineStr"/>
    </row>
    <row r="17">
      <c r="A17" s="4" t="inlineStr">
        <is>
          <t>도구</t>
        </is>
      </c>
      <c r="B17" s="4" t="inlineStr">
        <is>
          <t>공공데이터포털</t>
        </is>
      </c>
      <c r="C17" s="4" t="inlineStr">
        <is>
          <t>data.go.kr</t>
        </is>
      </c>
      <c r="D17" s="4" t="inlineStr">
        <is>
          <t>기상·요금 데이터</t>
        </is>
      </c>
      <c r="E17" s="5" t="inlineStr"/>
    </row>
    <row r="18">
      <c r="A18" s="4" t="inlineStr">
        <is>
          <t>도구</t>
        </is>
      </c>
      <c r="B18" s="4" t="inlineStr">
        <is>
          <t>기업마당 / K-Startup</t>
        </is>
      </c>
      <c r="C18" s="4" t="inlineStr">
        <is>
          <t>bizinfo.go.kr / k-startup.go.kr</t>
        </is>
      </c>
      <c r="D18" s="4" t="inlineStr">
        <is>
          <t>지원사업 공고</t>
        </is>
      </c>
      <c r="E18" s="5" t="inlineStr"/>
    </row>
    <row r="19">
      <c r="A19" s="4" t="inlineStr">
        <is>
          <t>도구</t>
        </is>
      </c>
      <c r="B19" s="4" t="inlineStr">
        <is>
          <t>KIPRIS</t>
        </is>
      </c>
      <c r="C19" s="4" t="inlineStr">
        <is>
          <t>kipris.or.kr</t>
        </is>
      </c>
      <c r="D19" s="4" t="inlineStr">
        <is>
          <t>특허 스크리닝</t>
        </is>
      </c>
      <c r="E19" s="5" t="inlineStr"/>
    </row>
    <row r="20">
      <c r="A20" s="4" t="inlineStr">
        <is>
          <t>도구</t>
        </is>
      </c>
      <c r="B20" s="4" t="inlineStr">
        <is>
          <t>Agrix</t>
        </is>
      </c>
      <c r="C20" s="4" t="inlineStr">
        <is>
          <t>uni.agrix.go.kr</t>
        </is>
      </c>
      <c r="D20" s="4" t="inlineStr">
        <is>
          <t>경영체 등록·보조사업 신청</t>
        </is>
      </c>
      <c r="E20" s="5" t="inlineStr"/>
    </row>
  </sheetData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44" customWidth="1" min="3" max="3"/>
    <col width="30" customWidth="1" min="4" max="4"/>
    <col width="12" customWidth="1" min="5" max="5"/>
  </cols>
  <sheetData>
    <row r="1">
      <c r="A1" s="1" t="inlineStr">
        <is>
          <t>7_확인필요</t>
        </is>
      </c>
    </row>
    <row r="2">
      <c r="A2" s="2" t="inlineStr">
        <is>
          <t>추정으로 채우지 않는다. 확인되면 해소일을 적고 관련 시트를 갱신.</t>
        </is>
      </c>
    </row>
    <row r="4">
      <c r="A4" s="3" t="inlineStr">
        <is>
          <t>No</t>
        </is>
      </c>
      <c r="B4" s="3" t="inlineStr">
        <is>
          <t>항목</t>
        </is>
      </c>
      <c r="C4" s="3" t="inlineStr">
        <is>
          <t>현재 상태·편차</t>
        </is>
      </c>
      <c r="D4" s="3" t="inlineStr">
        <is>
          <t>확인처</t>
        </is>
      </c>
      <c r="E4" s="3" t="inlineStr">
        <is>
          <t>해소일</t>
        </is>
      </c>
    </row>
    <row r="5">
      <c r="A5" s="4" t="n">
        <v>1</v>
      </c>
      <c r="B5" s="4" t="inlineStr">
        <is>
          <t>센서노드 목표 원가</t>
        </is>
      </c>
      <c r="C5" s="4" t="inlineStr">
        <is>
          <t>미확정</t>
        </is>
      </c>
      <c r="D5" s="4" t="inlineStr">
        <is>
          <t>S0/S1 실구매 후 결정</t>
        </is>
      </c>
      <c r="E5" s="5" t="inlineStr"/>
    </row>
    <row r="6">
      <c r="A6" s="4" t="n">
        <v>2</v>
      </c>
      <c r="B6" s="4" t="inlineStr">
        <is>
          <t>초기 투입 예산(자기자본 한도)</t>
        </is>
      </c>
      <c r="C6" s="4" t="inlineStr">
        <is>
          <t>미확정</t>
        </is>
      </c>
      <c r="D6" s="4" t="inlineStr">
        <is>
          <t>본인 결정</t>
        </is>
      </c>
      <c r="E6" s="5" t="inlineStr"/>
    </row>
    <row r="7">
      <c r="A7" s="4" t="n">
        <v>3</v>
      </c>
      <c r="B7" s="4" t="inlineStr">
        <is>
          <t>주당 가용 개발시간</t>
        </is>
      </c>
      <c r="C7" s="4" t="inlineStr">
        <is>
          <t>미확정 — 로드맵 산정 전제</t>
        </is>
      </c>
      <c r="D7" s="4" t="inlineStr">
        <is>
          <t>본인 결정</t>
        </is>
      </c>
      <c r="E7" s="5" t="inlineStr"/>
    </row>
    <row r="8">
      <c r="A8" s="4" t="n">
        <v>4</v>
      </c>
      <c r="B8" s="4" t="inlineStr">
        <is>
          <t>스마트팜 종합자금 금리·한도</t>
        </is>
      </c>
      <c r="C8" s="4" t="inlineStr">
        <is>
          <t>자료 간 편차(한도 30억/50억)</t>
        </is>
      </c>
      <c r="D8" s="4" t="inlineStr">
        <is>
          <t>농신보·스마트팜코리아 공고</t>
        </is>
      </c>
      <c r="E8" s="5" t="inlineStr"/>
    </row>
    <row r="9">
      <c r="A9" s="4" t="n">
        <v>5</v>
      </c>
      <c r="B9" s="4" t="inlineStr">
        <is>
          <t>충남 청년자립형 규모·연령</t>
        </is>
      </c>
      <c r="C9" s="4" t="inlineStr">
        <is>
          <t>누리집 450백만 원·만 44세 vs 2차 자료 4.4억·만 45세</t>
        </is>
      </c>
      <c r="D9" s="4" t="inlineStr">
        <is>
          <t>해당 연도 공고문</t>
        </is>
      </c>
      <c r="E9" s="5" t="inlineStr"/>
    </row>
    <row r="10">
      <c r="A10" s="4" t="n">
        <v>6</v>
      </c>
      <c r="B10" s="4" t="inlineStr">
        <is>
          <t>ICT융복합 시행지침 원문</t>
        </is>
      </c>
      <c r="C10" s="4" t="inlineStr">
        <is>
          <t>2차 자료 인용 다수</t>
        </is>
      </c>
      <c r="D10" s="4" t="inlineStr">
        <is>
          <t>농식품부 시행지침 hwp/hwpx</t>
        </is>
      </c>
      <c r="E10" s="5" t="inlineStr"/>
    </row>
    <row r="11">
      <c r="A11" s="4" t="n">
        <v>7</v>
      </c>
      <c r="B11" s="4" t="inlineStr">
        <is>
          <t>농사용 전력 현행 요금·적용 대상</t>
        </is>
      </c>
      <c r="C11" s="4" t="inlineStr">
        <is>
          <t>2022-10 기준 자료</t>
        </is>
      </c>
      <c r="D11" s="4" t="inlineStr">
        <is>
          <t>한전 요금표·지사</t>
        </is>
      </c>
      <c r="E11" s="5" t="inlineStr"/>
    </row>
    <row r="12">
      <c r="A12" s="4" t="n">
        <v>8</v>
      </c>
      <c r="B12" s="4" t="inlineStr">
        <is>
          <t>ESP-NOW 실측 통신거리</t>
        </is>
      </c>
      <c r="C12" s="4" t="inlineStr">
        <is>
          <t>자료 간 편차(20m~400m)</t>
        </is>
      </c>
      <c r="D12" s="4" t="inlineStr">
        <is>
          <t>Phase 1 실측</t>
        </is>
      </c>
      <c r="E12" s="5" t="inlineStr"/>
    </row>
    <row r="13">
      <c r="A13" s="4" t="n">
        <v>9</v>
      </c>
      <c r="B13" s="4" t="inlineStr">
        <is>
          <t>소량(10개) PCB 단가</t>
        </is>
      </c>
      <c r="C13" s="4" t="inlineStr">
        <is>
          <t>미조사</t>
        </is>
      </c>
      <c r="D13" s="4" t="inlineStr">
        <is>
          <t>JLCPCB 견적</t>
        </is>
      </c>
      <c r="E13" s="5" t="inlineStr"/>
    </row>
    <row r="14">
      <c r="A14" s="4" t="n">
        <v>10</v>
      </c>
      <c r="B14" s="4" t="inlineStr">
        <is>
          <t>경쟁사 특허 청구항 전문·FTO</t>
        </is>
      </c>
      <c r="C14" s="4" t="inlineStr">
        <is>
          <t>발췌 청구항만 확인</t>
        </is>
      </c>
      <c r="D14" s="4" t="inlineStr">
        <is>
          <t>KIPRIS·변리사</t>
        </is>
      </c>
      <c r="E14" s="5" t="inlineStr"/>
    </row>
    <row r="15">
      <c r="A15" s="4" t="n">
        <v>11</v>
      </c>
      <c r="B15" s="4" t="inlineStr">
        <is>
          <t>파일럿 협력 농가</t>
        </is>
      </c>
      <c r="C15" s="4" t="inlineStr">
        <is>
          <t>미정</t>
        </is>
      </c>
      <c r="D15" s="4" t="inlineStr">
        <is>
          <t>지역 청년농 네트워크</t>
        </is>
      </c>
      <c r="E15" s="5" t="inlineStr"/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2026-09-24T00:14:35Z</dcterms:created>
  <dcterms:modified xmlns:dcterms="http://purl.org/dc/terms/" xmlns:xsi="http://www.w3.org/2001/XMLSchema-instance" xsi:type="dcterms:W3CDTF">2026-09-24T00:14:35Z</dcterms:modified>
</cp:coreProperties>
</file>